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737" activeTab="0"/>
  </bookViews>
  <sheets>
    <sheet name="II WERSJ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B" localSheetId="0" hidden="1">'[4]Inwestycje-zał.3'!#REF!</definedName>
    <definedName name="__123Graph_B" hidden="1">'[1]Inwestycje-zał.3'!#REF!</definedName>
    <definedName name="__123Graph_D" localSheetId="0" hidden="1">'[4]Inwestycje-zał.3'!#REF!</definedName>
    <definedName name="__123Graph_D" hidden="1">'[1]Inwestycje-zał.3'!#REF!</definedName>
    <definedName name="__123Graph_F" localSheetId="0" hidden="1">'[4]Inwestycje-zał.3'!#REF!</definedName>
    <definedName name="__123Graph_F" hidden="1">'[1]Inwestycje-zał.3'!#REF!</definedName>
    <definedName name="__123Graph_X" localSheetId="0" hidden="1">'[4]Inwestycje-zał.3'!#REF!</definedName>
    <definedName name="__123Graph_X" hidden="1">'[1]Inwestycje-zał.3'!#REF!</definedName>
    <definedName name="aa" hidden="1">'[5]Inwestycje-zał.3'!#REF!</definedName>
    <definedName name="aaa" hidden="1">'[2]Inwestycje-zał.3'!#REF!</definedName>
    <definedName name="aaaaaaaaaaaa" hidden="1">'[4]Inwestycje-zał.3'!#REF!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hidden="1">'[5]Inwestycje-zał.3'!#REF!</definedName>
    <definedName name="_xlnm.Print_Area" localSheetId="0">'II WERSJA'!$A$1:$Q$94</definedName>
    <definedName name="planowanie" hidden="1">'[4]Inwestycje-zał.3'!#REF!</definedName>
    <definedName name="Sierpień" hidden="1">'[4]Inwestycje-zał.3'!#REF!</definedName>
    <definedName name="_xlnm.Print_Titles" localSheetId="0">'II WERSJA'!$9:$15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<sst xmlns="http://schemas.openxmlformats.org/spreadsheetml/2006/main" count="94" uniqueCount="76">
  <si>
    <t>Lp.</t>
  </si>
  <si>
    <t>Projekt</t>
  </si>
  <si>
    <t>Kategoria interwencji funduszy strukturalnych</t>
  </si>
  <si>
    <t>Planowane wydatki</t>
  </si>
  <si>
    <t>z tego:</t>
  </si>
  <si>
    <t>Środki z budżetu krajowego</t>
  </si>
  <si>
    <t>Środki z budżetu U E</t>
  </si>
  <si>
    <t>z tego źródła finansowania:</t>
  </si>
  <si>
    <t>pożyczki i kredyty</t>
  </si>
  <si>
    <t>obligacje</t>
  </si>
  <si>
    <t>pozostałe</t>
  </si>
  <si>
    <t>pożyczki kredyty</t>
  </si>
  <si>
    <t>x</t>
  </si>
  <si>
    <t>1.1</t>
  </si>
  <si>
    <t>z tego   2004</t>
  </si>
  <si>
    <t>1.4</t>
  </si>
  <si>
    <t>Program: Regionalny Program Operacyjny Województwa Opolskiego na lata 2007-2013</t>
  </si>
  <si>
    <t>II</t>
  </si>
  <si>
    <t>Wydatki bieżące razem</t>
  </si>
  <si>
    <t>2.1</t>
  </si>
  <si>
    <t>OGÓŁEM (l+ll)</t>
  </si>
  <si>
    <t xml:space="preserve">Program: Program Operacyjny "Infrastruktura i środowisko" </t>
  </si>
  <si>
    <t>Działanie 1.4:Rozwój infrastruktury turystycznej i rekreacyjno- sportowej.</t>
  </si>
  <si>
    <t>Poddziałanie 1.4.2: Usługi turystyczne i rekreacyjno-sportowe świadczone przez sektor publiczny.</t>
  </si>
  <si>
    <t>Priorytet: Bezpieczeństwo transportu i krajowe sieci transportowe</t>
  </si>
  <si>
    <t>1.2</t>
  </si>
  <si>
    <t>Priorytet 11: Kultura i dziedzictwo kulturowe</t>
  </si>
  <si>
    <t>1.3</t>
  </si>
  <si>
    <t>Działanie: Infrastruktura drogowe</t>
  </si>
  <si>
    <t>Działanie 1.1:Rozwój przedsiębiorczości.</t>
  </si>
  <si>
    <t>Poddziałanie 1.1.1: Wsparcie instytucji otoczenia biznesu.</t>
  </si>
  <si>
    <t>Program: Program Operacyjny Kapitał Ludzki</t>
  </si>
  <si>
    <t>Działanie 9.2. Podniesienie atrakcyjności i jakości szkolnictwa zawodowego</t>
  </si>
  <si>
    <t>pożyczki na prefinansowanie z budżetu państwa</t>
  </si>
  <si>
    <t>Wydatki razem              (14+15+16+17)</t>
  </si>
  <si>
    <t>Wydatki razem                (10+11+12)</t>
  </si>
  <si>
    <t>Wydatki Razem               (9+13)</t>
  </si>
  <si>
    <t>w tym:</t>
  </si>
  <si>
    <t>Środki z budżetu UE, EFTA i inne środki ze źródeł zagr. niepodlegające zwrotowi</t>
  </si>
  <si>
    <t>Priorytet IX Rozwój wykształcenia i kompetencji w regionach</t>
  </si>
  <si>
    <t>2010 r.</t>
  </si>
  <si>
    <t>801        80130</t>
  </si>
  <si>
    <t>Klasyfikacja Dział Rozdział</t>
  </si>
  <si>
    <t>Wydatki w okresie realizacji projektu (całkowita wartość Projektu)          (6+7)</t>
  </si>
  <si>
    <r>
      <t xml:space="preserve">nazwa projektu: </t>
    </r>
    <r>
      <rPr>
        <b/>
        <i/>
        <sz val="13"/>
        <rFont val="Arial"/>
        <family val="2"/>
      </rPr>
      <t>„Mobilni zawodowo i gotowi na nowe wyzwania"</t>
    </r>
  </si>
  <si>
    <r>
      <t>nazwa projektu:</t>
    </r>
    <r>
      <rPr>
        <b/>
        <i/>
        <sz val="13"/>
        <rFont val="Arial"/>
        <family val="2"/>
      </rPr>
      <t xml:space="preserve"> "Przebudowa wiaduktu i układu komunikacyjnego oraz remont wiaduktu żelbetowego w ciągu ul.Reymonta"</t>
    </r>
  </si>
  <si>
    <r>
      <t>nazwa projektu:</t>
    </r>
    <r>
      <rPr>
        <b/>
        <i/>
        <sz val="13"/>
        <rFont val="Arial"/>
        <family val="2"/>
      </rPr>
      <t xml:space="preserve"> "Budowa Opolskiego Centrum Wystawienniczo - Kongresowego w Opolu"</t>
    </r>
  </si>
  <si>
    <r>
      <t>nazwa projektu:</t>
    </r>
    <r>
      <rPr>
        <b/>
        <i/>
        <sz val="13"/>
        <rFont val="Arial"/>
        <family val="2"/>
      </rPr>
      <t xml:space="preserve"> "Utworzenie Narodowego Centrum Polskiej Piosenki poprzez przebudowę Amfiteatru Tysiąclecia w Opolu"</t>
    </r>
  </si>
  <si>
    <r>
      <t>nazwa projektu:</t>
    </r>
    <r>
      <rPr>
        <b/>
        <i/>
        <sz val="13"/>
        <rFont val="Arial"/>
        <family val="2"/>
      </rPr>
      <t xml:space="preserve"> "Zwiększenie atrakcyjności turystycznej miasta Opola poprzez zagospodarowanie terenów wzdłuż Odry"</t>
    </r>
  </si>
  <si>
    <t xml:space="preserve">WydatkI na programy i projekty realizowane ze środków budżetu UE, EFTA i innych środków zagranicznych niepodlegających zwrotowi 
</t>
  </si>
  <si>
    <t>pozostałe JST</t>
  </si>
  <si>
    <t xml:space="preserve">Wydatki majątkowe razem </t>
  </si>
  <si>
    <r>
      <t xml:space="preserve">nazwa projektu: </t>
    </r>
    <r>
      <rPr>
        <b/>
        <i/>
        <sz val="13"/>
        <rFont val="Arial"/>
        <family val="2"/>
      </rPr>
      <t>„ Przebudowa drogi powiatowej nr 3113W w Raszynie</t>
    </r>
  </si>
  <si>
    <t>Program: Regionalny Program Operacyjny Województwa Mazowieckiego na lata 2007-2013</t>
  </si>
  <si>
    <t xml:space="preserve">Priorytet III. Regionalny System Transportowy </t>
  </si>
  <si>
    <t>Działanie 3.1. Infrastruktura drogowa</t>
  </si>
  <si>
    <t>1.2.</t>
  </si>
  <si>
    <t>I</t>
  </si>
  <si>
    <t>600          60014</t>
  </si>
  <si>
    <t>Program: Program Operacujny Kapitał Ludzki</t>
  </si>
  <si>
    <t>Priorytet VII Promocja Integracji Społecznej</t>
  </si>
  <si>
    <t>Działanie 7.1. Rozwój i Upowszechnianie aktywnej integracji</t>
  </si>
  <si>
    <r>
      <t xml:space="preserve">nazwa projektu: </t>
    </r>
    <r>
      <rPr>
        <b/>
        <i/>
        <sz val="13"/>
        <rFont val="Arial"/>
        <family val="2"/>
      </rPr>
      <t>„Powiat pruszkowski szansą twojego rozwoju"</t>
    </r>
  </si>
  <si>
    <t>2.2</t>
  </si>
  <si>
    <t>852; 853</t>
  </si>
  <si>
    <t>852; 85201</t>
  </si>
  <si>
    <t>852; 85204</t>
  </si>
  <si>
    <t>852; 85311</t>
  </si>
  <si>
    <t>853; 85395</t>
  </si>
  <si>
    <t xml:space="preserve"> z tego:</t>
  </si>
  <si>
    <t>2010r</t>
  </si>
  <si>
    <t>2010r.</t>
  </si>
  <si>
    <t>załącznik nr 4</t>
  </si>
  <si>
    <t>do Uchwały Rady Powiatu Pruszkowskiego</t>
  </si>
  <si>
    <t>Nr XXXVIII /  328  /10</t>
  </si>
  <si>
    <t>z dnia  15 czerwca  2010 r.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</si>
</sst>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0.000%"/>
    <numFmt numFmtId="181" formatCode="_-* #,##0.00\ &quot;DM&quot;_-;\-* #,##0.00\ &quot;DM&quot;_-;_-* &quot;-&quot;??\ &quot;DM&quot;_-;_-@_-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_D_M_-;\-* #,##0.00\ _D_M_-;_-* &quot;-&quot;??\ _D_M_-;_-@_-"/>
    <numFmt numFmtId="185" formatCode="#,##0.00\ [$zł-415];[Red]\-#,##0.00\ [$zł-415]"/>
    <numFmt numFmtId="186" formatCode="d\ mmmm\ yyyy"/>
    <numFmt numFmtId="187" formatCode="#,##0\ [$zł-415];[Red]\-#,##0\ [$zł-415]"/>
    <numFmt numFmtId="188" formatCode="[&gt;0]#,##0.00&quot; zł &quot;;[&lt;0]\-#,##0.00&quot; zł &quot;;&quot; -&quot;#&quot; zł &quot;"/>
    <numFmt numFmtId="189" formatCode="[&gt;0]#,##0.000&quot; zł &quot;;[&lt;0]\-#,##0.000&quot; zł &quot;;&quot; -&quot;#&quot; zł &quot;"/>
    <numFmt numFmtId="190" formatCode="#,##0.00\ _z_ł"/>
    <numFmt numFmtId="191" formatCode="#,##0.00000"/>
    <numFmt numFmtId="192" formatCode="[&gt;0]#,##0&quot; zł &quot;;[&lt;0]\-#,##0&quot; zł &quot;;&quot; -&quot;#&quot; zł &quot;"/>
    <numFmt numFmtId="193" formatCode="[&gt;0]#,##0.00&quot; zł &quot;;[&lt;0]\-#,##0.00&quot; zł &quot;;&quot; -&quot;#.00&quot; zł &quot;"/>
    <numFmt numFmtId="194" formatCode="[&gt;0]#,##0.0000&quot; zł &quot;;[&lt;0]\-#,##0.0000&quot; zł &quot;;&quot; -&quot;#.0000&quot; zł &quot;"/>
    <numFmt numFmtId="195" formatCode="[&gt;0]#,##0.00000&quot; zł &quot;;[&lt;0]\-#,##0.00000&quot; zł &quot;;&quot; -&quot;#.00000&quot; zł &quot;"/>
    <numFmt numFmtId="196" formatCode="_-* #,##0\ _D_M_-;\-* #,##0\ _D_M_-;_-* &quot;-&quot;??\ _D_M_-;_-@_-"/>
    <numFmt numFmtId="197" formatCode="#,##0.000000"/>
    <numFmt numFmtId="198" formatCode="_-* #,##0\ &quot;DM&quot;_-;\-* #,##0\ &quot;DM&quot;_-;_-* &quot;-&quot;??\ &quot;DM&quot;_-;_-@_-"/>
    <numFmt numFmtId="199" formatCode="_-* #,##0.0\ _D_M_-;\-* #,##0.0\ _D_M_-;_-* &quot;-&quot;??\ _D_M_-;_-@_-"/>
    <numFmt numFmtId="200" formatCode="_-* #,##0.0\ &quot;DM&quot;_-;\-* #,##0.0\ &quot;DM&quot;_-;_-* &quot;-&quot;??\ &quot;DM&quot;_-;_-@_-"/>
    <numFmt numFmtId="201" formatCode="#,##0.0000"/>
    <numFmt numFmtId="202" formatCode="[&gt;0]#,##0.0&quot; zł &quot;;[&lt;0]\-#,##0.0&quot; zł &quot;;&quot; -&quot;#.0&quot; zł &quot;"/>
    <numFmt numFmtId="203" formatCode="0.0000%"/>
    <numFmt numFmtId="204" formatCode="#,##0.0000000"/>
  </numFmts>
  <fonts count="54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Arial CE"/>
      <family val="0"/>
    </font>
    <font>
      <b/>
      <i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sz val="13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 quotePrefix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 quotePrefix="1">
      <alignment horizontal="center" vertical="center" wrapText="1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34" borderId="10" xfId="0" applyNumberFormat="1" applyFont="1" applyFill="1" applyBorder="1" applyAlignment="1" applyProtection="1">
      <alignment horizontal="center" vertical="center" wrapText="1"/>
      <protection/>
    </xf>
    <xf numFmtId="4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3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3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16" fillId="0" borderId="0" xfId="0" applyNumberFormat="1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19" fillId="0" borderId="10" xfId="0" applyFont="1" applyBorder="1" applyAlignment="1">
      <alignment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" fontId="12" fillId="0" borderId="13" xfId="0" applyNumberFormat="1" applyFont="1" applyFill="1" applyBorder="1" applyAlignment="1" applyProtection="1">
      <alignment horizontal="center" vertical="center" wrapText="1"/>
      <protection/>
    </xf>
    <xf numFmtId="4" fontId="12" fillId="0" borderId="11" xfId="0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Fill="1" applyBorder="1" applyAlignment="1" applyProtection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3" fontId="11" fillId="0" borderId="12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1" fillId="0" borderId="17" xfId="0" applyNumberFormat="1" applyFont="1" applyFill="1" applyBorder="1" applyAlignment="1" applyProtection="1">
      <alignment horizontal="center" vertical="center" wrapText="1"/>
      <protection/>
    </xf>
    <xf numFmtId="3" fontId="11" fillId="0" borderId="18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19" xfId="0" applyNumberFormat="1" applyFont="1" applyFill="1" applyBorder="1" applyAlignment="1" applyProtection="1">
      <alignment horizontal="center" vertical="center" wrapText="1"/>
      <protection/>
    </xf>
    <xf numFmtId="3" fontId="11" fillId="0" borderId="20" xfId="0" applyNumberFormat="1" applyFont="1" applyFill="1" applyBorder="1" applyAlignment="1" applyProtection="1">
      <alignment horizontal="center" vertical="center" wrapText="1"/>
      <protection/>
    </xf>
    <xf numFmtId="3" fontId="11" fillId="0" borderId="21" xfId="0" applyNumberFormat="1" applyFont="1" applyFill="1" applyBorder="1" applyAlignment="1" applyProtection="1">
      <alignment horizontal="center" vertical="center" wrapText="1"/>
      <protection/>
    </xf>
    <xf numFmtId="3" fontId="11" fillId="0" borderId="22" xfId="0" applyNumberFormat="1" applyFont="1" applyFill="1" applyBorder="1" applyAlignment="1" applyProtection="1">
      <alignment horizontal="center" vertical="center" wrapText="1"/>
      <protection/>
    </xf>
    <xf numFmtId="3" fontId="12" fillId="0" borderId="13" xfId="0" applyNumberFormat="1" applyFont="1" applyFill="1" applyBorder="1" applyAlignment="1" applyProtection="1" quotePrefix="1">
      <alignment horizontal="center" vertical="center" wrapText="1"/>
      <protection/>
    </xf>
    <xf numFmtId="3" fontId="13" fillId="0" borderId="11" xfId="0" applyNumberFormat="1" applyFont="1" applyBorder="1" applyAlignment="1">
      <alignment/>
    </xf>
    <xf numFmtId="3" fontId="15" fillId="33" borderId="14" xfId="0" applyNumberFormat="1" applyFont="1" applyFill="1" applyBorder="1" applyAlignment="1" applyProtection="1">
      <alignment horizontal="center" vertical="center" wrapText="1"/>
      <protection/>
    </xf>
    <xf numFmtId="3" fontId="15" fillId="33" borderId="23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4" fontId="9" fillId="34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Fill="1" applyBorder="1" applyAlignment="1" applyProtection="1" quotePrefix="1">
      <alignment horizontal="center" vertical="center" wrapText="1"/>
      <protection/>
    </xf>
    <xf numFmtId="3" fontId="11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3" xfId="0" applyNumberFormat="1" applyFont="1" applyFill="1" applyBorder="1" applyAlignment="1" applyProtection="1">
      <alignment horizontal="center" vertical="center" wrapText="1"/>
      <protection/>
    </xf>
    <xf numFmtId="3" fontId="12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Alignment="1">
      <alignment horizontal="right"/>
    </xf>
    <xf numFmtId="3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Alignment="1">
      <alignment horizontal="right"/>
    </xf>
  </cellXfs>
  <cellStyles count="96">
    <cellStyle name="Normal" xfId="0"/>
    <cellStyle name="_laroux" xfId="15"/>
    <cellStyle name="_laroux_Arkusz3 (2)" xfId="16"/>
    <cellStyle name="_laroux_bank św." xfId="17"/>
    <cellStyle name="_laroux_Bank Św.-29.12.98" xfId="18"/>
    <cellStyle name="_laroux_Bank Światowy - 2 wersja (2)" xfId="19"/>
    <cellStyle name="_laroux_GminnyF" xfId="20"/>
    <cellStyle name="_laroux_INFOR99" xfId="21"/>
    <cellStyle name="_laroux_Infor99a" xfId="22"/>
    <cellStyle name="_laroux_INFOR99B" xfId="23"/>
    <cellStyle name="_laroux_inwest.98-zal 3" xfId="24"/>
    <cellStyle name="_laroux_inwest.powodz" xfId="25"/>
    <cellStyle name="_laroux_INWEST99" xfId="26"/>
    <cellStyle name="_laroux_Inwestycje - kontynuacja2005-25.09" xfId="27"/>
    <cellStyle name="_laroux_Inwestycje i remonty - zał. 3, 4 i 6,7" xfId="28"/>
    <cellStyle name="_laroux_KOREKTA4" xfId="29"/>
    <cellStyle name="_laroux_korVI99a" xfId="30"/>
    <cellStyle name="_laroux_korVI99b" xfId="31"/>
    <cellStyle name="_laroux_Projekt wydatków bieżących ze zlec. 2005r.-30.09 - zał.2" xfId="32"/>
    <cellStyle name="_laroux_SPRAW97R" xfId="33"/>
    <cellStyle name="_laroux_SPRAW98A" xfId="34"/>
    <cellStyle name="_laroux_SPRAW98R" xfId="35"/>
    <cellStyle name="_laroux_Tabela nr3 (2)" xfId="36"/>
    <cellStyle name="_laroux_UKWYD98A" xfId="37"/>
    <cellStyle name="_laroux_unia euro." xfId="38"/>
    <cellStyle name="_laroux_Wyd§-30.11 (2)" xfId="39"/>
    <cellStyle name="_laroux_Wyd§-30.9-(2)aktualne (2)" xfId="40"/>
    <cellStyle name="_laroux_Wyd§-31.12.98r (2)" xfId="41"/>
    <cellStyle name="_laroux_WYDAT98" xfId="42"/>
    <cellStyle name="_laroux_WYDATKI-jedn. (2)" xfId="43"/>
    <cellStyle name="_laroux_WYKRMP98" xfId="44"/>
    <cellStyle name="_laroux_Wyn.i zatr. j.org. 96-98 (2)" xfId="45"/>
    <cellStyle name="_laroux_ZAŁ NR 1" xfId="46"/>
    <cellStyle name="_laroux_zał. 1 wyd" xfId="47"/>
    <cellStyle name="_laroux_ZAŁ. NR 14" xfId="48"/>
    <cellStyle name="_laroux_ZAŁ. NR 7" xfId="49"/>
    <cellStyle name="_laroux_ZAŁ. NR 8" xfId="50"/>
    <cellStyle name="_laroux_ZAŁ. NR 9" xfId="51"/>
    <cellStyle name="_laroux_zał.3" xfId="52"/>
    <cellStyle name="_laroux_ZATRUD" xfId="53"/>
    <cellStyle name="_laroux_Zeszyt1" xfId="54"/>
    <cellStyle name="20% - akcent 1" xfId="55"/>
    <cellStyle name="20% - akcent 2" xfId="56"/>
    <cellStyle name="20% - akcent 3" xfId="57"/>
    <cellStyle name="20% - akcent 4" xfId="58"/>
    <cellStyle name="20% - akcent 5" xfId="59"/>
    <cellStyle name="20% - akcent 6" xfId="60"/>
    <cellStyle name="40% - akcent 1" xfId="61"/>
    <cellStyle name="40% - akcent 2" xfId="62"/>
    <cellStyle name="40% - akcent 3" xfId="63"/>
    <cellStyle name="40% - akcent 4" xfId="64"/>
    <cellStyle name="40% - akcent 5" xfId="65"/>
    <cellStyle name="40% - akcent 6" xfId="66"/>
    <cellStyle name="60% - akcent 1" xfId="67"/>
    <cellStyle name="60% - akcent 2" xfId="68"/>
    <cellStyle name="60% - akcent 3" xfId="69"/>
    <cellStyle name="60% - akcent 4" xfId="70"/>
    <cellStyle name="60% - akcent 5" xfId="71"/>
    <cellStyle name="60% - akcent 6" xfId="72"/>
    <cellStyle name="Akcent 1" xfId="73"/>
    <cellStyle name="Akcent 2" xfId="74"/>
    <cellStyle name="Akcent 3" xfId="75"/>
    <cellStyle name="Akcent 4" xfId="76"/>
    <cellStyle name="Akcent 5" xfId="77"/>
    <cellStyle name="Akcent 6" xfId="78"/>
    <cellStyle name="Comma [0]_laroux" xfId="79"/>
    <cellStyle name="Comma_laroux" xfId="80"/>
    <cellStyle name="Currency [0]_laroux" xfId="81"/>
    <cellStyle name="Currency_laroux" xfId="82"/>
    <cellStyle name="Dane wejściowe" xfId="83"/>
    <cellStyle name="Dane wyjściowe" xfId="84"/>
    <cellStyle name="Dobre" xfId="85"/>
    <cellStyle name="Comma" xfId="86"/>
    <cellStyle name="Comma [0]" xfId="87"/>
    <cellStyle name="Hyperlink" xfId="88"/>
    <cellStyle name="Komórka połączona" xfId="89"/>
    <cellStyle name="Komórka zaznaczona" xfId="90"/>
    <cellStyle name="Nagłówek 1" xfId="91"/>
    <cellStyle name="Nagłówek 2" xfId="92"/>
    <cellStyle name="Nagłówek 3" xfId="93"/>
    <cellStyle name="Nagłówek 4" xfId="94"/>
    <cellStyle name="Neutralne" xfId="95"/>
    <cellStyle name="Normal_laroux" xfId="96"/>
    <cellStyle name="normální_laroux" xfId="97"/>
    <cellStyle name="Obliczenia" xfId="98"/>
    <cellStyle name="Followed Hyperlink" xfId="99"/>
    <cellStyle name="Percent" xfId="100"/>
    <cellStyle name="Styl 1" xfId="101"/>
    <cellStyle name="Suma" xfId="102"/>
    <cellStyle name="Tekst objaśnienia" xfId="103"/>
    <cellStyle name="Tekst ostrzeżenia" xfId="104"/>
    <cellStyle name="Tytuł" xfId="105"/>
    <cellStyle name="Uwaga" xfId="106"/>
    <cellStyle name="Currency" xfId="107"/>
    <cellStyle name="Currency [0]" xfId="108"/>
    <cellStyle name="Złe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xls\2006%20ROK\Korekty\Wrzesie&#324;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2"/>
  <sheetViews>
    <sheetView tabSelected="1" zoomScale="60" zoomScaleNormal="60" zoomScalePageLayoutView="0" workbookViewId="0" topLeftCell="A1">
      <pane ySplit="15" topLeftCell="A16" activePane="bottomLeft" state="frozen"/>
      <selection pane="topLeft" activeCell="A1" sqref="A1"/>
      <selection pane="bottomLeft" activeCell="A9" sqref="A9:A14"/>
    </sheetView>
  </sheetViews>
  <sheetFormatPr defaultColWidth="9.00390625" defaultRowHeight="12.75"/>
  <cols>
    <col min="1" max="1" width="3.625" style="2" bestFit="1" customWidth="1"/>
    <col min="2" max="2" width="39.00390625" style="2" customWidth="1"/>
    <col min="3" max="3" width="11.75390625" style="2" customWidth="1"/>
    <col min="4" max="4" width="10.75390625" style="2" customWidth="1"/>
    <col min="5" max="5" width="18.875" style="2" customWidth="1"/>
    <col min="6" max="6" width="17.125" style="2" customWidth="1"/>
    <col min="7" max="7" width="19.25390625" style="2" customWidth="1"/>
    <col min="8" max="8" width="19.75390625" style="2" customWidth="1"/>
    <col min="9" max="9" width="17.00390625" style="2" customWidth="1"/>
    <col min="10" max="10" width="12.25390625" style="2" customWidth="1"/>
    <col min="11" max="11" width="16.625" style="2" customWidth="1"/>
    <col min="12" max="12" width="16.00390625" style="2" customWidth="1"/>
    <col min="13" max="13" width="19.375" style="2" customWidth="1"/>
    <col min="14" max="16" width="12.25390625" style="2" customWidth="1"/>
    <col min="17" max="17" width="18.375" style="2" customWidth="1"/>
    <col min="18" max="16384" width="9.125" style="2" customWidth="1"/>
  </cols>
  <sheetData>
    <row r="2" ht="12.75">
      <c r="O2" s="2" t="s">
        <v>72</v>
      </c>
    </row>
    <row r="3" ht="12.75">
      <c r="O3" s="2" t="s">
        <v>73</v>
      </c>
    </row>
    <row r="4" ht="12.75">
      <c r="O4" s="2" t="s">
        <v>74</v>
      </c>
    </row>
    <row r="5" ht="12.75">
      <c r="O5" s="2" t="s">
        <v>75</v>
      </c>
    </row>
    <row r="8" spans="1:17" ht="44.25" customHeight="1">
      <c r="A8" s="78" t="s">
        <v>49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ht="13.5" customHeight="1">
      <c r="A9" s="80" t="s">
        <v>0</v>
      </c>
      <c r="B9" s="80" t="s">
        <v>1</v>
      </c>
      <c r="C9" s="83" t="s">
        <v>2</v>
      </c>
      <c r="D9" s="80" t="s">
        <v>42</v>
      </c>
      <c r="E9" s="80" t="s">
        <v>43</v>
      </c>
      <c r="F9" s="84" t="s">
        <v>37</v>
      </c>
      <c r="G9" s="85"/>
      <c r="H9" s="80" t="s">
        <v>3</v>
      </c>
      <c r="I9" s="80"/>
      <c r="J9" s="80"/>
      <c r="K9" s="80"/>
      <c r="L9" s="80"/>
      <c r="M9" s="80"/>
      <c r="N9" s="80"/>
      <c r="O9" s="80"/>
      <c r="P9" s="80"/>
      <c r="Q9" s="80"/>
    </row>
    <row r="10" spans="1:17" ht="13.5" customHeight="1">
      <c r="A10" s="80"/>
      <c r="B10" s="80"/>
      <c r="C10" s="83"/>
      <c r="D10" s="80"/>
      <c r="E10" s="80"/>
      <c r="F10" s="86" t="s">
        <v>5</v>
      </c>
      <c r="G10" s="86" t="s">
        <v>38</v>
      </c>
      <c r="H10" s="80" t="s">
        <v>40</v>
      </c>
      <c r="I10" s="80"/>
      <c r="J10" s="80"/>
      <c r="K10" s="80"/>
      <c r="L10" s="80"/>
      <c r="M10" s="80"/>
      <c r="N10" s="80"/>
      <c r="O10" s="80"/>
      <c r="P10" s="80"/>
      <c r="Q10" s="80"/>
    </row>
    <row r="11" spans="1:17" ht="13.5" customHeight="1">
      <c r="A11" s="80"/>
      <c r="B11" s="80"/>
      <c r="C11" s="83"/>
      <c r="D11" s="80"/>
      <c r="E11" s="80"/>
      <c r="F11" s="87"/>
      <c r="G11" s="87"/>
      <c r="H11" s="80" t="s">
        <v>36</v>
      </c>
      <c r="I11" s="80" t="s">
        <v>4</v>
      </c>
      <c r="J11" s="80"/>
      <c r="K11" s="80"/>
      <c r="L11" s="80"/>
      <c r="M11" s="80"/>
      <c r="N11" s="80"/>
      <c r="O11" s="80"/>
      <c r="P11" s="80"/>
      <c r="Q11" s="80"/>
    </row>
    <row r="12" spans="1:17" ht="13.5" customHeight="1">
      <c r="A12" s="80"/>
      <c r="B12" s="80"/>
      <c r="C12" s="83"/>
      <c r="D12" s="80"/>
      <c r="E12" s="80"/>
      <c r="F12" s="87"/>
      <c r="G12" s="87"/>
      <c r="H12" s="80"/>
      <c r="I12" s="80" t="s">
        <v>5</v>
      </c>
      <c r="J12" s="80"/>
      <c r="K12" s="80"/>
      <c r="L12" s="80"/>
      <c r="M12" s="80" t="s">
        <v>6</v>
      </c>
      <c r="N12" s="80"/>
      <c r="O12" s="80"/>
      <c r="P12" s="80"/>
      <c r="Q12" s="80"/>
    </row>
    <row r="13" spans="1:17" ht="13.5" customHeight="1">
      <c r="A13" s="80"/>
      <c r="B13" s="80"/>
      <c r="C13" s="83"/>
      <c r="D13" s="80"/>
      <c r="E13" s="80"/>
      <c r="F13" s="87"/>
      <c r="G13" s="87"/>
      <c r="H13" s="80"/>
      <c r="I13" s="80" t="s">
        <v>35</v>
      </c>
      <c r="J13" s="80" t="s">
        <v>7</v>
      </c>
      <c r="K13" s="80"/>
      <c r="L13" s="80"/>
      <c r="M13" s="80" t="s">
        <v>34</v>
      </c>
      <c r="N13" s="80" t="s">
        <v>7</v>
      </c>
      <c r="O13" s="80"/>
      <c r="P13" s="80"/>
      <c r="Q13" s="80"/>
    </row>
    <row r="14" spans="1:17" ht="45">
      <c r="A14" s="80"/>
      <c r="B14" s="80"/>
      <c r="C14" s="83"/>
      <c r="D14" s="80"/>
      <c r="E14" s="80"/>
      <c r="F14" s="88"/>
      <c r="G14" s="88"/>
      <c r="H14" s="80"/>
      <c r="I14" s="80"/>
      <c r="J14" s="1" t="s">
        <v>8</v>
      </c>
      <c r="K14" s="1" t="s">
        <v>10</v>
      </c>
      <c r="L14" s="1" t="s">
        <v>50</v>
      </c>
      <c r="M14" s="80"/>
      <c r="N14" s="1" t="s">
        <v>33</v>
      </c>
      <c r="O14" s="1" t="s">
        <v>11</v>
      </c>
      <c r="P14" s="1" t="s">
        <v>9</v>
      </c>
      <c r="Q14" s="1" t="s">
        <v>10</v>
      </c>
    </row>
    <row r="15" spans="1:17" s="4" customFormat="1" ht="10.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</row>
    <row r="16" spans="1:17" s="16" customFormat="1" ht="18.75" customHeight="1">
      <c r="A16" s="2" t="s">
        <v>57</v>
      </c>
      <c r="B16" s="18" t="s">
        <v>51</v>
      </c>
      <c r="C16" s="68" t="s">
        <v>12</v>
      </c>
      <c r="D16" s="69"/>
      <c r="E16" s="24">
        <f>E20+E64</f>
        <v>3189520</v>
      </c>
      <c r="F16" s="24">
        <f>F20+F64</f>
        <v>431172.21</v>
      </c>
      <c r="G16" s="24">
        <f>G20+G64</f>
        <v>2758347.79</v>
      </c>
      <c r="H16" s="24">
        <f>H20+H64</f>
        <v>3189520</v>
      </c>
      <c r="I16" s="24">
        <f>I20+I64</f>
        <v>431172.21</v>
      </c>
      <c r="J16" s="24"/>
      <c r="K16" s="24">
        <f>K20</f>
        <v>408066.21</v>
      </c>
      <c r="L16" s="24">
        <f>L64</f>
        <v>13688.2</v>
      </c>
      <c r="M16" s="24">
        <f>M20+M64</f>
        <v>2758347.79</v>
      </c>
      <c r="N16" s="24"/>
      <c r="O16" s="24"/>
      <c r="P16" s="24"/>
      <c r="Q16" s="24">
        <f>Q20+Q64</f>
        <v>2758347.79</v>
      </c>
    </row>
    <row r="17" spans="1:17" s="4" customFormat="1" ht="49.5">
      <c r="A17" s="53" t="s">
        <v>13</v>
      </c>
      <c r="B17" s="13" t="s">
        <v>53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/>
    </row>
    <row r="18" spans="1:17" s="4" customFormat="1" ht="33">
      <c r="A18" s="54"/>
      <c r="B18" s="13" t="s">
        <v>54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s="4" customFormat="1" ht="33">
      <c r="A19" s="54"/>
      <c r="B19" s="14" t="s">
        <v>55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</row>
    <row r="20" spans="1:17" s="4" customFormat="1" ht="10.5" customHeight="1">
      <c r="A20" s="54"/>
      <c r="B20" s="72" t="s">
        <v>52</v>
      </c>
      <c r="C20" s="70"/>
      <c r="D20" s="81" t="s">
        <v>58</v>
      </c>
      <c r="E20" s="49">
        <f>E22+E23</f>
        <v>3035480</v>
      </c>
      <c r="F20" s="49">
        <f>F22+F23</f>
        <v>408066.21</v>
      </c>
      <c r="G20" s="49">
        <f>G22+G23</f>
        <v>2627413.79</v>
      </c>
      <c r="H20" s="49">
        <f>H22+H23</f>
        <v>3035480</v>
      </c>
      <c r="I20" s="49">
        <f>I22+I23</f>
        <v>408066.21</v>
      </c>
      <c r="J20" s="49"/>
      <c r="K20" s="49">
        <f>K22+K23</f>
        <v>408066.21</v>
      </c>
      <c r="L20" s="49"/>
      <c r="M20" s="49">
        <f>M22+M23</f>
        <v>2627413.79</v>
      </c>
      <c r="N20" s="49"/>
      <c r="O20" s="49"/>
      <c r="P20" s="49"/>
      <c r="Q20" s="49">
        <f>Q22+Q23</f>
        <v>2627413.79</v>
      </c>
    </row>
    <row r="21" spans="1:17" s="4" customFormat="1" ht="51.75" customHeight="1">
      <c r="A21" s="54"/>
      <c r="B21" s="73"/>
      <c r="C21" s="71"/>
      <c r="D21" s="82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s="4" customFormat="1" ht="16.5">
      <c r="A22" s="54"/>
      <c r="B22" s="6">
        <v>2009</v>
      </c>
      <c r="C22" s="7"/>
      <c r="D22" s="8"/>
      <c r="E22" s="21">
        <v>2625480</v>
      </c>
      <c r="F22" s="19">
        <v>327828</v>
      </c>
      <c r="G22" s="19">
        <v>2297652</v>
      </c>
      <c r="H22" s="19">
        <v>2625480</v>
      </c>
      <c r="I22" s="19">
        <v>327828</v>
      </c>
      <c r="J22" s="19"/>
      <c r="K22" s="19">
        <v>327828</v>
      </c>
      <c r="L22" s="19"/>
      <c r="M22" s="19">
        <v>2297652</v>
      </c>
      <c r="N22" s="19"/>
      <c r="O22" s="19"/>
      <c r="P22" s="19"/>
      <c r="Q22" s="19">
        <v>2297652</v>
      </c>
    </row>
    <row r="23" spans="1:17" s="4" customFormat="1" ht="16.5">
      <c r="A23" s="54"/>
      <c r="B23" s="6">
        <v>2010</v>
      </c>
      <c r="C23" s="7"/>
      <c r="D23" s="8"/>
      <c r="E23" s="21">
        <v>410000</v>
      </c>
      <c r="F23" s="19">
        <v>80238.21</v>
      </c>
      <c r="G23" s="19">
        <v>329761.79</v>
      </c>
      <c r="H23" s="19">
        <v>410000</v>
      </c>
      <c r="I23" s="19">
        <v>80238.21</v>
      </c>
      <c r="J23" s="19"/>
      <c r="K23" s="19">
        <v>80238.21</v>
      </c>
      <c r="L23" s="19"/>
      <c r="M23" s="19">
        <v>329761.79</v>
      </c>
      <c r="N23" s="19"/>
      <c r="O23" s="19"/>
      <c r="P23" s="19"/>
      <c r="Q23" s="19">
        <v>329761.79</v>
      </c>
    </row>
    <row r="24" spans="1:17" ht="33" hidden="1">
      <c r="A24" s="53" t="s">
        <v>13</v>
      </c>
      <c r="B24" s="13" t="s">
        <v>21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</row>
    <row r="25" spans="1:17" ht="49.5" hidden="1">
      <c r="A25" s="54"/>
      <c r="B25" s="14" t="s">
        <v>24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</row>
    <row r="26" spans="1:17" ht="16.5" hidden="1">
      <c r="A26" s="54"/>
      <c r="B26" s="14" t="s">
        <v>28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/>
    </row>
    <row r="27" spans="1:17" ht="30" customHeight="1" hidden="1">
      <c r="A27" s="54"/>
      <c r="B27" s="72" t="s">
        <v>45</v>
      </c>
      <c r="C27" s="51"/>
      <c r="D27" s="51"/>
      <c r="E27" s="51"/>
      <c r="F27" s="7"/>
      <c r="G27" s="7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30" customHeight="1" hidden="1">
      <c r="A28" s="54"/>
      <c r="B28" s="73"/>
      <c r="C28" s="52"/>
      <c r="D28" s="52"/>
      <c r="E28" s="52"/>
      <c r="F28" s="7"/>
      <c r="G28" s="7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16.5" hidden="1">
      <c r="A29" s="54"/>
      <c r="B29" s="15" t="s">
        <v>14</v>
      </c>
      <c r="C29" s="51"/>
      <c r="D29" s="51"/>
      <c r="E29" s="7"/>
      <c r="F29" s="7"/>
      <c r="G29" s="7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ht="16.5" hidden="1">
      <c r="A30" s="54"/>
      <c r="B30" s="15">
        <v>2005</v>
      </c>
      <c r="C30" s="56"/>
      <c r="D30" s="56"/>
      <c r="E30" s="7"/>
      <c r="F30" s="7"/>
      <c r="G30" s="7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ht="16.5" hidden="1">
      <c r="A31" s="54"/>
      <c r="B31" s="11">
        <v>2007</v>
      </c>
      <c r="C31" s="56"/>
      <c r="D31" s="56"/>
      <c r="E31" s="7"/>
      <c r="F31" s="7"/>
      <c r="G31" s="7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ht="16.5" hidden="1">
      <c r="A32" s="54"/>
      <c r="B32" s="11">
        <v>2008</v>
      </c>
      <c r="C32" s="56"/>
      <c r="D32" s="56"/>
      <c r="E32" s="7"/>
      <c r="F32" s="7"/>
      <c r="G32" s="7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6.5" hidden="1">
      <c r="A33" s="54"/>
      <c r="B33" s="11">
        <v>2009</v>
      </c>
      <c r="C33" s="56"/>
      <c r="D33" s="56"/>
      <c r="E33" s="7"/>
      <c r="F33" s="7"/>
      <c r="G33" s="7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ht="16.5" hidden="1">
      <c r="A34" s="55"/>
      <c r="B34" s="11">
        <v>2010</v>
      </c>
      <c r="C34" s="52"/>
      <c r="D34" s="52"/>
      <c r="E34" s="7"/>
      <c r="F34" s="7"/>
      <c r="G34" s="7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ht="49.5" hidden="1">
      <c r="A35" s="53" t="s">
        <v>25</v>
      </c>
      <c r="B35" s="13" t="s">
        <v>16</v>
      </c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</row>
    <row r="36" spans="1:17" ht="33" hidden="1">
      <c r="A36" s="54"/>
      <c r="B36" s="14" t="s">
        <v>29</v>
      </c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</row>
    <row r="37" spans="1:17" ht="33" hidden="1">
      <c r="A37" s="54"/>
      <c r="B37" s="14" t="s">
        <v>30</v>
      </c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</row>
    <row r="38" spans="1:17" ht="36.75" customHeight="1" hidden="1">
      <c r="A38" s="54"/>
      <c r="B38" s="72" t="s">
        <v>46</v>
      </c>
      <c r="C38" s="51"/>
      <c r="D38" s="76"/>
      <c r="E38" s="51"/>
      <c r="F38" s="7"/>
      <c r="G38" s="7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36.75" customHeight="1" hidden="1">
      <c r="A39" s="54"/>
      <c r="B39" s="73"/>
      <c r="C39" s="52"/>
      <c r="D39" s="77"/>
      <c r="E39" s="52"/>
      <c r="F39" s="7"/>
      <c r="G39" s="7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 ht="16.5" hidden="1">
      <c r="A40" s="54"/>
      <c r="B40" s="11">
        <v>2008</v>
      </c>
      <c r="C40" s="51"/>
      <c r="D40" s="51"/>
      <c r="E40" s="7"/>
      <c r="F40" s="7"/>
      <c r="G40" s="7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ht="16.5" hidden="1">
      <c r="A41" s="54"/>
      <c r="B41" s="11">
        <v>2009</v>
      </c>
      <c r="C41" s="52"/>
      <c r="D41" s="52"/>
      <c r="E41" s="7"/>
      <c r="F41" s="7"/>
      <c r="G41" s="7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ht="16.5" hidden="1">
      <c r="A42" s="54"/>
      <c r="B42" s="15">
        <v>2010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6.5" hidden="1">
      <c r="A43" s="54"/>
      <c r="B43" s="15">
        <v>2011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6.5" hidden="1">
      <c r="A44" s="55"/>
      <c r="B44" s="15">
        <v>2012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33" hidden="1">
      <c r="A45" s="53" t="s">
        <v>27</v>
      </c>
      <c r="B45" s="13" t="s">
        <v>21</v>
      </c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1:17" ht="33" hidden="1">
      <c r="A46" s="54"/>
      <c r="B46" s="13" t="s">
        <v>26</v>
      </c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5"/>
    </row>
    <row r="47" spans="1:17" ht="30" customHeight="1" hidden="1">
      <c r="A47" s="54"/>
      <c r="B47" s="72" t="s">
        <v>47</v>
      </c>
      <c r="C47" s="51"/>
      <c r="D47" s="76"/>
      <c r="E47" s="51"/>
      <c r="F47" s="7"/>
      <c r="G47" s="7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30" customHeight="1" hidden="1">
      <c r="A48" s="54"/>
      <c r="B48" s="73"/>
      <c r="C48" s="52"/>
      <c r="D48" s="77"/>
      <c r="E48" s="52"/>
      <c r="F48" s="7"/>
      <c r="G48" s="7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16.5" hidden="1">
      <c r="A49" s="54"/>
      <c r="B49" s="11">
        <v>2008</v>
      </c>
      <c r="C49" s="51"/>
      <c r="D49" s="51"/>
      <c r="E49" s="7"/>
      <c r="F49" s="12"/>
      <c r="G49" s="12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6.5" hidden="1">
      <c r="A50" s="54"/>
      <c r="B50" s="11">
        <v>2009</v>
      </c>
      <c r="C50" s="56"/>
      <c r="D50" s="56"/>
      <c r="E50" s="7"/>
      <c r="F50" s="12"/>
      <c r="G50" s="12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ht="16.5" hidden="1">
      <c r="A51" s="54"/>
      <c r="B51" s="11">
        <v>2010</v>
      </c>
      <c r="C51" s="56"/>
      <c r="D51" s="56"/>
      <c r="E51" s="7"/>
      <c r="F51" s="12"/>
      <c r="G51" s="12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ht="16.5" hidden="1">
      <c r="A52" s="55"/>
      <c r="B52" s="11">
        <v>2011</v>
      </c>
      <c r="C52" s="52"/>
      <c r="D52" s="52"/>
      <c r="E52" s="7"/>
      <c r="F52" s="9"/>
      <c r="G52" s="9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1:17" ht="49.5" hidden="1">
      <c r="A53" s="53" t="s">
        <v>15</v>
      </c>
      <c r="B53" s="13" t="s">
        <v>16</v>
      </c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9"/>
    </row>
    <row r="54" spans="1:17" ht="49.5" hidden="1">
      <c r="A54" s="54"/>
      <c r="B54" s="14" t="s">
        <v>22</v>
      </c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66" hidden="1">
      <c r="A55" s="54"/>
      <c r="B55" s="14" t="s">
        <v>23</v>
      </c>
      <c r="C55" s="63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5"/>
    </row>
    <row r="56" spans="1:17" ht="36" customHeight="1" hidden="1">
      <c r="A56" s="54"/>
      <c r="B56" s="72" t="s">
        <v>48</v>
      </c>
      <c r="C56" s="51"/>
      <c r="D56" s="76"/>
      <c r="E56" s="51"/>
      <c r="F56" s="7"/>
      <c r="G56" s="7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4.25" customHeight="1" hidden="1">
      <c r="A57" s="54"/>
      <c r="B57" s="73"/>
      <c r="C57" s="52"/>
      <c r="D57" s="77"/>
      <c r="E57" s="52"/>
      <c r="F57" s="7"/>
      <c r="G57" s="7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ht="16.5" hidden="1">
      <c r="A58" s="54"/>
      <c r="B58" s="11">
        <v>2009</v>
      </c>
      <c r="C58" s="51"/>
      <c r="D58" s="51"/>
      <c r="E58" s="7"/>
      <c r="F58" s="12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6.5" hidden="1">
      <c r="A59" s="54"/>
      <c r="B59" s="11">
        <v>2010</v>
      </c>
      <c r="C59" s="56"/>
      <c r="D59" s="56"/>
      <c r="E59" s="7"/>
      <c r="F59" s="12"/>
      <c r="G59" s="12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ht="16.5" hidden="1">
      <c r="A60" s="55"/>
      <c r="B60" s="11">
        <v>2011</v>
      </c>
      <c r="C60" s="52"/>
      <c r="D60" s="52"/>
      <c r="E60" s="7"/>
      <c r="F60" s="9"/>
      <c r="G60" s="9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1:17" ht="33">
      <c r="A61" s="53" t="s">
        <v>56</v>
      </c>
      <c r="B61" s="13" t="s">
        <v>31</v>
      </c>
      <c r="C61" s="5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33">
      <c r="A62" s="54"/>
      <c r="B62" s="13" t="s">
        <v>39</v>
      </c>
      <c r="C62" s="60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ht="49.5">
      <c r="A63" s="54"/>
      <c r="B63" s="14" t="s">
        <v>32</v>
      </c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5"/>
    </row>
    <row r="64" spans="1:17" ht="22.5" customHeight="1">
      <c r="A64" s="54"/>
      <c r="B64" s="72" t="s">
        <v>44</v>
      </c>
      <c r="C64" s="70"/>
      <c r="D64" s="66" t="s">
        <v>41</v>
      </c>
      <c r="E64" s="49">
        <f>SUM(E66:E67)</f>
        <v>154040</v>
      </c>
      <c r="F64" s="49">
        <f>SUM(F66:F67)</f>
        <v>23106</v>
      </c>
      <c r="G64" s="49">
        <f>SUM(G66:G67)</f>
        <v>130934</v>
      </c>
      <c r="H64" s="49">
        <f>I64+M64</f>
        <v>154040</v>
      </c>
      <c r="I64" s="49">
        <f>J64+K64+L64</f>
        <v>23106</v>
      </c>
      <c r="J64" s="49"/>
      <c r="K64" s="49">
        <f>SUM(K66:K67)</f>
        <v>9417.8</v>
      </c>
      <c r="L64" s="49">
        <f>SUM(L66:L67)</f>
        <v>13688.2</v>
      </c>
      <c r="M64" s="49">
        <f>N64+O64+P64+Q64</f>
        <v>130934</v>
      </c>
      <c r="N64" s="49"/>
      <c r="O64" s="49"/>
      <c r="P64" s="49"/>
      <c r="Q64" s="49">
        <f>SUM(Q66:Q67)</f>
        <v>130934</v>
      </c>
    </row>
    <row r="65" spans="1:17" ht="30.75" customHeight="1">
      <c r="A65" s="54"/>
      <c r="B65" s="73"/>
      <c r="C65" s="71"/>
      <c r="D65" s="82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s="10" customFormat="1" ht="19.5" customHeight="1">
      <c r="A66" s="54"/>
      <c r="B66" s="6">
        <v>2009</v>
      </c>
      <c r="C66" s="7"/>
      <c r="D66" s="8"/>
      <c r="E66" s="21">
        <f>SUM(F66:G66)</f>
        <v>26400</v>
      </c>
      <c r="F66" s="19">
        <f>SUM(I66)</f>
        <v>3960</v>
      </c>
      <c r="G66" s="19">
        <f>SUM(M66)</f>
        <v>22440</v>
      </c>
      <c r="H66" s="19">
        <f>SUM(I66+M66)</f>
        <v>26400</v>
      </c>
      <c r="I66" s="19">
        <f>SUM(J66:L66)</f>
        <v>3960</v>
      </c>
      <c r="J66" s="19"/>
      <c r="K66" s="19">
        <v>1761.21</v>
      </c>
      <c r="L66" s="19">
        <v>2198.79</v>
      </c>
      <c r="M66" s="19">
        <f>SUM(N66:Q66)</f>
        <v>22440</v>
      </c>
      <c r="N66" s="19"/>
      <c r="O66" s="19"/>
      <c r="P66" s="19"/>
      <c r="Q66" s="19">
        <v>22440</v>
      </c>
    </row>
    <row r="67" spans="1:17" s="10" customFormat="1" ht="19.5" customHeight="1">
      <c r="A67" s="54"/>
      <c r="B67" s="6">
        <v>2010</v>
      </c>
      <c r="C67" s="7"/>
      <c r="D67" s="8"/>
      <c r="E67" s="21">
        <f>SUM(F67:G67)</f>
        <v>127640</v>
      </c>
      <c r="F67" s="19">
        <f>SUM(I67)</f>
        <v>19146</v>
      </c>
      <c r="G67" s="19">
        <f>SUM(M67)</f>
        <v>108494</v>
      </c>
      <c r="H67" s="19">
        <f>SUM(I67+M67)</f>
        <v>127640</v>
      </c>
      <c r="I67" s="19">
        <f>SUM(J67:L67)</f>
        <v>19146</v>
      </c>
      <c r="J67" s="19"/>
      <c r="K67" s="19">
        <v>7656.59</v>
      </c>
      <c r="L67" s="19">
        <v>11489.41</v>
      </c>
      <c r="M67" s="19">
        <f>SUM(N67:Q67)</f>
        <v>108494</v>
      </c>
      <c r="N67" s="19"/>
      <c r="O67" s="19"/>
      <c r="P67" s="19"/>
      <c r="Q67" s="19">
        <v>108494</v>
      </c>
    </row>
    <row r="68" spans="1:17" s="16" customFormat="1" ht="27.75" customHeight="1">
      <c r="A68" s="18" t="s">
        <v>17</v>
      </c>
      <c r="B68" s="18" t="s">
        <v>18</v>
      </c>
      <c r="C68" s="68" t="s">
        <v>12</v>
      </c>
      <c r="D68" s="69"/>
      <c r="E68" s="24">
        <f>E72+E82</f>
        <v>4049835</v>
      </c>
      <c r="F68" s="24">
        <f>F72+F82</f>
        <v>338290.25</v>
      </c>
      <c r="G68" s="24">
        <f aca="true" t="shared" si="0" ref="G68:M68">G72+G82</f>
        <v>3711544.75</v>
      </c>
      <c r="H68" s="24">
        <f t="shared" si="0"/>
        <v>4049835</v>
      </c>
      <c r="I68" s="24">
        <f t="shared" si="0"/>
        <v>338290.25</v>
      </c>
      <c r="J68" s="24">
        <f t="shared" si="0"/>
        <v>0</v>
      </c>
      <c r="K68" s="24">
        <f t="shared" si="0"/>
        <v>76541.14</v>
      </c>
      <c r="L68" s="24">
        <f t="shared" si="0"/>
        <v>261749.11</v>
      </c>
      <c r="M68" s="24">
        <f t="shared" si="0"/>
        <v>3711544.75</v>
      </c>
      <c r="N68" s="24"/>
      <c r="O68" s="24"/>
      <c r="P68" s="24"/>
      <c r="Q68" s="24">
        <f>Q72+Q82</f>
        <v>3711544.75</v>
      </c>
    </row>
    <row r="69" spans="1:17" ht="33">
      <c r="A69" s="53" t="s">
        <v>19</v>
      </c>
      <c r="B69" s="13" t="s">
        <v>31</v>
      </c>
      <c r="C69" s="57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9"/>
    </row>
    <row r="70" spans="1:17" ht="33">
      <c r="A70" s="54"/>
      <c r="B70" s="13" t="s">
        <v>39</v>
      </c>
      <c r="C70" s="60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2"/>
    </row>
    <row r="71" spans="1:17" ht="49.5">
      <c r="A71" s="54"/>
      <c r="B71" s="14" t="s">
        <v>32</v>
      </c>
      <c r="C71" s="63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5"/>
    </row>
    <row r="72" spans="1:17" ht="22.5" customHeight="1">
      <c r="A72" s="54"/>
      <c r="B72" s="72" t="s">
        <v>44</v>
      </c>
      <c r="C72" s="70"/>
      <c r="D72" s="66" t="s">
        <v>41</v>
      </c>
      <c r="E72" s="49">
        <f>SUM(E74:E78)</f>
        <v>3431275</v>
      </c>
      <c r="F72" s="49">
        <f>SUM(F74:F78)</f>
        <v>296751.25</v>
      </c>
      <c r="G72" s="49">
        <f>SUM(G74:G78)</f>
        <v>3134523.75</v>
      </c>
      <c r="H72" s="49">
        <f>I72+M72</f>
        <v>3431275</v>
      </c>
      <c r="I72" s="49">
        <f>J72+K72+L72</f>
        <v>296751.25</v>
      </c>
      <c r="J72" s="49"/>
      <c r="K72" s="49">
        <f>SUM(K74:K78)</f>
        <v>76541.14</v>
      </c>
      <c r="L72" s="49">
        <f>SUM(L74:L78)</f>
        <v>220210.11</v>
      </c>
      <c r="M72" s="49">
        <f>N72+O72+P72+Q72</f>
        <v>3134523.75</v>
      </c>
      <c r="N72" s="49"/>
      <c r="O72" s="49"/>
      <c r="P72" s="49"/>
      <c r="Q72" s="49">
        <f>SUM(Q74:Q78)</f>
        <v>3134523.75</v>
      </c>
    </row>
    <row r="73" spans="1:17" ht="30.75" customHeight="1">
      <c r="A73" s="54"/>
      <c r="B73" s="73"/>
      <c r="C73" s="71"/>
      <c r="D73" s="67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s="10" customFormat="1" ht="19.5" customHeight="1">
      <c r="A74" s="54"/>
      <c r="B74" s="6">
        <v>2009</v>
      </c>
      <c r="C74" s="19"/>
      <c r="D74" s="20"/>
      <c r="E74" s="21">
        <f>SUM(F74:G74)</f>
        <v>288484</v>
      </c>
      <c r="F74" s="19">
        <f>SUM(I74)</f>
        <v>29672.6</v>
      </c>
      <c r="G74" s="19">
        <f>SUM(M74)</f>
        <v>258811.4</v>
      </c>
      <c r="H74" s="19">
        <f>SUM(I74+M74)</f>
        <v>288484</v>
      </c>
      <c r="I74" s="19">
        <f>SUM(J74:L74)</f>
        <v>29672.6</v>
      </c>
      <c r="J74" s="19"/>
      <c r="K74" s="19">
        <v>5645.43</v>
      </c>
      <c r="L74" s="19">
        <v>24027.17</v>
      </c>
      <c r="M74" s="19">
        <f>SUM(N74:Q74)</f>
        <v>258811.4</v>
      </c>
      <c r="N74" s="19"/>
      <c r="O74" s="19"/>
      <c r="P74" s="19"/>
      <c r="Q74" s="19">
        <v>258811.4</v>
      </c>
    </row>
    <row r="75" spans="1:17" s="10" customFormat="1" ht="19.5" customHeight="1">
      <c r="A75" s="54"/>
      <c r="B75" s="6">
        <v>2010</v>
      </c>
      <c r="C75" s="19"/>
      <c r="D75" s="20"/>
      <c r="E75" s="21">
        <f>SUM(F75:G75)</f>
        <v>844854</v>
      </c>
      <c r="F75" s="19">
        <f>SUM(I75)</f>
        <v>91096.1</v>
      </c>
      <c r="G75" s="19">
        <f>SUM(M75)</f>
        <v>753757.9</v>
      </c>
      <c r="H75" s="19">
        <f>SUM(I75+M75)</f>
        <v>844854</v>
      </c>
      <c r="I75" s="19">
        <f>SUM(J75:L75)</f>
        <v>91096.1</v>
      </c>
      <c r="J75" s="19"/>
      <c r="K75" s="19">
        <v>15047.24</v>
      </c>
      <c r="L75" s="19">
        <v>76048.86</v>
      </c>
      <c r="M75" s="19">
        <f>SUM(N75:Q75)</f>
        <v>753757.9</v>
      </c>
      <c r="N75" s="19"/>
      <c r="O75" s="19"/>
      <c r="P75" s="19"/>
      <c r="Q75" s="19">
        <v>753757.9</v>
      </c>
    </row>
    <row r="76" spans="1:17" s="10" customFormat="1" ht="19.5" customHeight="1">
      <c r="A76" s="54"/>
      <c r="B76" s="11">
        <v>2011</v>
      </c>
      <c r="C76" s="19"/>
      <c r="D76" s="20"/>
      <c r="E76" s="21">
        <f>SUM(F76:G76)</f>
        <v>808232</v>
      </c>
      <c r="F76" s="19">
        <f>SUM(I76)</f>
        <v>62159.799999999996</v>
      </c>
      <c r="G76" s="19">
        <f>SUM(M76)</f>
        <v>746072.2</v>
      </c>
      <c r="H76" s="19">
        <f>SUM(I76+M76)</f>
        <v>808232</v>
      </c>
      <c r="I76" s="19">
        <f>SUM(J76:L76)</f>
        <v>62159.799999999996</v>
      </c>
      <c r="J76" s="19"/>
      <c r="K76" s="19">
        <v>19624.53</v>
      </c>
      <c r="L76" s="19">
        <v>42535.27</v>
      </c>
      <c r="M76" s="19">
        <f>SUM(N76:Q76)</f>
        <v>746072.2</v>
      </c>
      <c r="N76" s="19"/>
      <c r="O76" s="19"/>
      <c r="P76" s="19"/>
      <c r="Q76" s="19">
        <v>746072.2</v>
      </c>
    </row>
    <row r="77" spans="1:17" s="10" customFormat="1" ht="19.5" customHeight="1">
      <c r="A77" s="54"/>
      <c r="B77" s="11">
        <v>2012</v>
      </c>
      <c r="C77" s="19"/>
      <c r="D77" s="20"/>
      <c r="E77" s="21">
        <f>SUM(F77:G77)</f>
        <v>892546</v>
      </c>
      <c r="F77" s="19">
        <f>SUM(I77)</f>
        <v>66510.9</v>
      </c>
      <c r="G77" s="19">
        <f>SUM(M77)</f>
        <v>826035.1</v>
      </c>
      <c r="H77" s="19">
        <f>SUM(I77+M77)</f>
        <v>892546</v>
      </c>
      <c r="I77" s="19">
        <f>SUM(J77:L77)</f>
        <v>66510.9</v>
      </c>
      <c r="J77" s="19"/>
      <c r="K77" s="19">
        <v>21733.42</v>
      </c>
      <c r="L77" s="19">
        <v>44777.48</v>
      </c>
      <c r="M77" s="19">
        <f>SUM(N77:Q77)</f>
        <v>826035.1</v>
      </c>
      <c r="N77" s="19"/>
      <c r="O77" s="19"/>
      <c r="P77" s="19"/>
      <c r="Q77" s="19">
        <v>826035.1</v>
      </c>
    </row>
    <row r="78" spans="1:17" s="10" customFormat="1" ht="19.5" customHeight="1">
      <c r="A78" s="55"/>
      <c r="B78" s="11">
        <v>2013</v>
      </c>
      <c r="C78" s="19"/>
      <c r="D78" s="20"/>
      <c r="E78" s="21">
        <f>SUM(F78:G78)</f>
        <v>597159</v>
      </c>
      <c r="F78" s="19">
        <f>SUM(I78)</f>
        <v>47311.850000000006</v>
      </c>
      <c r="G78" s="19">
        <f>SUM(M78)</f>
        <v>549847.15</v>
      </c>
      <c r="H78" s="19">
        <f>SUM(I78+M78)</f>
        <v>597159</v>
      </c>
      <c r="I78" s="19">
        <f>SUM(J78:L78)</f>
        <v>47311.850000000006</v>
      </c>
      <c r="J78" s="19"/>
      <c r="K78" s="19">
        <v>14490.52</v>
      </c>
      <c r="L78" s="19">
        <v>32821.33</v>
      </c>
      <c r="M78" s="19">
        <f>SUM(N78:Q78)</f>
        <v>549847.15</v>
      </c>
      <c r="N78" s="19"/>
      <c r="O78" s="19"/>
      <c r="P78" s="19"/>
      <c r="Q78" s="19">
        <v>549847.15</v>
      </c>
    </row>
    <row r="79" spans="1:17" ht="34.5" customHeight="1">
      <c r="A79" s="32" t="s">
        <v>63</v>
      </c>
      <c r="B79" s="35" t="s">
        <v>59</v>
      </c>
      <c r="C79" s="43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5"/>
    </row>
    <row r="80" spans="1:17" ht="40.5" customHeight="1">
      <c r="A80" s="33"/>
      <c r="B80" s="35" t="s">
        <v>60</v>
      </c>
      <c r="C80" s="46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8"/>
    </row>
    <row r="81" spans="1:17" ht="51" customHeight="1">
      <c r="A81" s="33"/>
      <c r="B81" s="37" t="s">
        <v>61</v>
      </c>
      <c r="C81" s="46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8"/>
    </row>
    <row r="82" spans="1:17" ht="49.5" customHeight="1">
      <c r="A82" s="33"/>
      <c r="B82" s="14" t="s">
        <v>62</v>
      </c>
      <c r="C82" s="36"/>
      <c r="D82" s="38" t="s">
        <v>64</v>
      </c>
      <c r="E82" s="39">
        <f aca="true" t="shared" si="1" ref="E82:Q82">E83+E86+E89+E92</f>
        <v>618560</v>
      </c>
      <c r="F82" s="39">
        <f t="shared" si="1"/>
        <v>41539</v>
      </c>
      <c r="G82" s="39">
        <f t="shared" si="1"/>
        <v>577021</v>
      </c>
      <c r="H82" s="39">
        <f t="shared" si="1"/>
        <v>618560</v>
      </c>
      <c r="I82" s="39">
        <f t="shared" si="1"/>
        <v>41539</v>
      </c>
      <c r="J82" s="39">
        <f t="shared" si="1"/>
        <v>0</v>
      </c>
      <c r="K82" s="39">
        <f t="shared" si="1"/>
        <v>0</v>
      </c>
      <c r="L82" s="39">
        <f t="shared" si="1"/>
        <v>41539</v>
      </c>
      <c r="M82" s="39">
        <f t="shared" si="1"/>
        <v>577021</v>
      </c>
      <c r="N82" s="39">
        <f t="shared" si="1"/>
        <v>0</v>
      </c>
      <c r="O82" s="39">
        <f t="shared" si="1"/>
        <v>0</v>
      </c>
      <c r="P82" s="39">
        <f t="shared" si="1"/>
        <v>0</v>
      </c>
      <c r="Q82" s="39">
        <f t="shared" si="1"/>
        <v>577021</v>
      </c>
    </row>
    <row r="83" spans="1:17" ht="19.5" customHeight="1">
      <c r="A83" s="33"/>
      <c r="B83" s="14"/>
      <c r="C83" s="22"/>
      <c r="D83" s="40" t="s">
        <v>65</v>
      </c>
      <c r="E83" s="39">
        <f>+E85</f>
        <v>3459</v>
      </c>
      <c r="F83" s="39">
        <f>+F85</f>
        <v>3459</v>
      </c>
      <c r="G83" s="39">
        <f>+G85</f>
        <v>0</v>
      </c>
      <c r="H83" s="39">
        <f>M83+I83</f>
        <v>3459</v>
      </c>
      <c r="I83" s="39">
        <f>+I85</f>
        <v>3459</v>
      </c>
      <c r="J83" s="39"/>
      <c r="K83" s="39"/>
      <c r="L83" s="39">
        <f>L85</f>
        <v>3459</v>
      </c>
      <c r="M83" s="39">
        <f>+M85</f>
        <v>0</v>
      </c>
      <c r="N83" s="39"/>
      <c r="O83" s="39"/>
      <c r="P83" s="39"/>
      <c r="Q83" s="39">
        <f>+Q85</f>
        <v>0</v>
      </c>
    </row>
    <row r="84" spans="1:17" ht="16.5">
      <c r="A84" s="33"/>
      <c r="B84" s="35" t="s">
        <v>69</v>
      </c>
      <c r="C84" s="22"/>
      <c r="D84" s="35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1:17" ht="16.5">
      <c r="A85" s="33"/>
      <c r="B85" s="35" t="s">
        <v>70</v>
      </c>
      <c r="C85" s="22"/>
      <c r="D85" s="35"/>
      <c r="E85" s="41">
        <f>I85</f>
        <v>3459</v>
      </c>
      <c r="F85" s="41">
        <f>L85</f>
        <v>3459</v>
      </c>
      <c r="G85" s="41">
        <f>M85</f>
        <v>0</v>
      </c>
      <c r="H85" s="41">
        <f>I85+M85</f>
        <v>3459</v>
      </c>
      <c r="I85" s="41">
        <f>L85</f>
        <v>3459</v>
      </c>
      <c r="J85" s="41"/>
      <c r="K85" s="41"/>
      <c r="L85" s="41">
        <v>3459</v>
      </c>
      <c r="M85" s="41">
        <f>Q85</f>
        <v>0</v>
      </c>
      <c r="N85" s="41"/>
      <c r="O85" s="41"/>
      <c r="P85" s="41"/>
      <c r="Q85" s="41">
        <v>0</v>
      </c>
    </row>
    <row r="86" spans="1:17" ht="33">
      <c r="A86" s="33"/>
      <c r="B86" s="42"/>
      <c r="C86" s="22"/>
      <c r="D86" s="40" t="s">
        <v>66</v>
      </c>
      <c r="E86" s="39">
        <f>E88</f>
        <v>6918</v>
      </c>
      <c r="F86" s="39">
        <f aca="true" t="shared" si="2" ref="F86:Q86">F88</f>
        <v>6918</v>
      </c>
      <c r="G86" s="39">
        <f t="shared" si="2"/>
        <v>0</v>
      </c>
      <c r="H86" s="39">
        <f t="shared" si="2"/>
        <v>6918</v>
      </c>
      <c r="I86" s="39">
        <f t="shared" si="2"/>
        <v>6918</v>
      </c>
      <c r="J86" s="39"/>
      <c r="K86" s="39"/>
      <c r="L86" s="39">
        <f t="shared" si="2"/>
        <v>6918</v>
      </c>
      <c r="M86" s="39">
        <f t="shared" si="2"/>
        <v>0</v>
      </c>
      <c r="N86" s="39"/>
      <c r="O86" s="39"/>
      <c r="P86" s="39"/>
      <c r="Q86" s="39">
        <f t="shared" si="2"/>
        <v>0</v>
      </c>
    </row>
    <row r="87" spans="1:17" ht="16.5">
      <c r="A87" s="33"/>
      <c r="B87" s="35" t="s">
        <v>69</v>
      </c>
      <c r="C87" s="22"/>
      <c r="D87" s="35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1:17" ht="16.5">
      <c r="A88" s="33"/>
      <c r="B88" s="35" t="s">
        <v>71</v>
      </c>
      <c r="C88" s="22"/>
      <c r="D88" s="35"/>
      <c r="E88" s="41">
        <f>F88+G88</f>
        <v>6918</v>
      </c>
      <c r="F88" s="41">
        <f>I88</f>
        <v>6918</v>
      </c>
      <c r="G88" s="41">
        <f>M88</f>
        <v>0</v>
      </c>
      <c r="H88" s="41">
        <f>I88+M88</f>
        <v>6918</v>
      </c>
      <c r="I88" s="41">
        <f>L88</f>
        <v>6918</v>
      </c>
      <c r="J88" s="41"/>
      <c r="K88" s="41"/>
      <c r="L88" s="41">
        <v>6918</v>
      </c>
      <c r="M88" s="41">
        <f>Q88</f>
        <v>0</v>
      </c>
      <c r="N88" s="41"/>
      <c r="O88" s="41"/>
      <c r="P88" s="41"/>
      <c r="Q88" s="41">
        <v>0</v>
      </c>
    </row>
    <row r="89" spans="1:17" ht="33">
      <c r="A89" s="33"/>
      <c r="B89" s="42"/>
      <c r="C89" s="22"/>
      <c r="D89" s="40" t="s">
        <v>67</v>
      </c>
      <c r="E89" s="39">
        <f>E91</f>
        <v>3973</v>
      </c>
      <c r="F89" s="39">
        <f aca="true" t="shared" si="3" ref="F89:Q89">F91</f>
        <v>3973</v>
      </c>
      <c r="G89" s="39">
        <f t="shared" si="3"/>
        <v>0</v>
      </c>
      <c r="H89" s="39">
        <f t="shared" si="3"/>
        <v>3973</v>
      </c>
      <c r="I89" s="39">
        <f t="shared" si="3"/>
        <v>3973</v>
      </c>
      <c r="J89" s="39"/>
      <c r="K89" s="39"/>
      <c r="L89" s="39">
        <f t="shared" si="3"/>
        <v>3973</v>
      </c>
      <c r="M89" s="39">
        <f t="shared" si="3"/>
        <v>0</v>
      </c>
      <c r="N89" s="39"/>
      <c r="O89" s="39"/>
      <c r="P89" s="39"/>
      <c r="Q89" s="39">
        <f t="shared" si="3"/>
        <v>0</v>
      </c>
    </row>
    <row r="90" spans="1:17" ht="16.5">
      <c r="A90" s="33"/>
      <c r="B90" s="35" t="s">
        <v>69</v>
      </c>
      <c r="C90" s="22"/>
      <c r="D90" s="35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1:17" ht="16.5">
      <c r="A91" s="33"/>
      <c r="B91" s="35" t="s">
        <v>71</v>
      </c>
      <c r="C91" s="22"/>
      <c r="D91" s="35"/>
      <c r="E91" s="41">
        <f>F91+G91</f>
        <v>3973</v>
      </c>
      <c r="F91" s="41">
        <f>I91</f>
        <v>3973</v>
      </c>
      <c r="G91" s="41">
        <f>M91</f>
        <v>0</v>
      </c>
      <c r="H91" s="41">
        <f>I91+M91</f>
        <v>3973</v>
      </c>
      <c r="I91" s="41">
        <f>L91</f>
        <v>3973</v>
      </c>
      <c r="J91" s="41"/>
      <c r="K91" s="41"/>
      <c r="L91" s="41">
        <v>3973</v>
      </c>
      <c r="M91" s="41">
        <f>Q91</f>
        <v>0</v>
      </c>
      <c r="N91" s="41"/>
      <c r="O91" s="41"/>
      <c r="P91" s="41"/>
      <c r="Q91" s="41">
        <v>0</v>
      </c>
    </row>
    <row r="92" spans="1:17" ht="33">
      <c r="A92" s="33"/>
      <c r="B92" s="35" t="s">
        <v>69</v>
      </c>
      <c r="C92" s="22"/>
      <c r="D92" s="40" t="s">
        <v>68</v>
      </c>
      <c r="E92" s="39">
        <f>E93</f>
        <v>604210</v>
      </c>
      <c r="F92" s="39">
        <f aca="true" t="shared" si="4" ref="F92:Q92">F93</f>
        <v>27189</v>
      </c>
      <c r="G92" s="39">
        <f t="shared" si="4"/>
        <v>577021</v>
      </c>
      <c r="H92" s="39">
        <f t="shared" si="4"/>
        <v>604210</v>
      </c>
      <c r="I92" s="39">
        <f t="shared" si="4"/>
        <v>27189</v>
      </c>
      <c r="J92" s="39"/>
      <c r="K92" s="39"/>
      <c r="L92" s="39">
        <f t="shared" si="4"/>
        <v>27189</v>
      </c>
      <c r="M92" s="39">
        <f t="shared" si="4"/>
        <v>577021</v>
      </c>
      <c r="N92" s="39"/>
      <c r="O92" s="39"/>
      <c r="P92" s="39"/>
      <c r="Q92" s="39">
        <f t="shared" si="4"/>
        <v>577021</v>
      </c>
    </row>
    <row r="93" spans="1:17" ht="16.5">
      <c r="A93" s="34"/>
      <c r="B93" s="35" t="s">
        <v>71</v>
      </c>
      <c r="C93" s="22"/>
      <c r="D93" s="35"/>
      <c r="E93" s="41">
        <f>F93+G93</f>
        <v>604210</v>
      </c>
      <c r="F93" s="41">
        <f>I93</f>
        <v>27189</v>
      </c>
      <c r="G93" s="41">
        <f>M93</f>
        <v>577021</v>
      </c>
      <c r="H93" s="41">
        <f>I93+M93</f>
        <v>604210</v>
      </c>
      <c r="I93" s="41">
        <f>L93</f>
        <v>27189</v>
      </c>
      <c r="J93" s="41"/>
      <c r="K93" s="41"/>
      <c r="L93" s="41">
        <v>27189</v>
      </c>
      <c r="M93" s="41">
        <f>Q93</f>
        <v>577021</v>
      </c>
      <c r="N93" s="41"/>
      <c r="O93" s="41"/>
      <c r="P93" s="41"/>
      <c r="Q93" s="41">
        <v>577021</v>
      </c>
    </row>
    <row r="94" spans="1:17" s="17" customFormat="1" ht="29.25" customHeight="1">
      <c r="A94" s="74" t="s">
        <v>20</v>
      </c>
      <c r="B94" s="74"/>
      <c r="C94" s="75" t="s">
        <v>12</v>
      </c>
      <c r="D94" s="75"/>
      <c r="E94" s="23">
        <f>E68+E16</f>
        <v>7239355</v>
      </c>
      <c r="F94" s="23">
        <f>F68+F16</f>
        <v>769462.46</v>
      </c>
      <c r="G94" s="23">
        <f aca="true" t="shared" si="5" ref="G94:Q94">G68+G16</f>
        <v>6469892.54</v>
      </c>
      <c r="H94" s="23">
        <f t="shared" si="5"/>
        <v>7239355</v>
      </c>
      <c r="I94" s="23">
        <f t="shared" si="5"/>
        <v>769462.46</v>
      </c>
      <c r="J94" s="23">
        <f t="shared" si="5"/>
        <v>0</v>
      </c>
      <c r="K94" s="23">
        <f t="shared" si="5"/>
        <v>484607.35000000003</v>
      </c>
      <c r="L94" s="23">
        <f t="shared" si="5"/>
        <v>275437.31</v>
      </c>
      <c r="M94" s="23">
        <f t="shared" si="5"/>
        <v>6469892.54</v>
      </c>
      <c r="N94" s="23">
        <f t="shared" si="5"/>
        <v>0</v>
      </c>
      <c r="O94" s="23">
        <f t="shared" si="5"/>
        <v>0</v>
      </c>
      <c r="P94" s="23">
        <f t="shared" si="5"/>
        <v>0</v>
      </c>
      <c r="Q94" s="23">
        <f t="shared" si="5"/>
        <v>6469892.54</v>
      </c>
    </row>
    <row r="95" spans="3:17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 s="25" customFormat="1" ht="15">
      <c r="B96" s="91"/>
      <c r="C96" s="92"/>
      <c r="D96" s="26"/>
      <c r="E96" s="29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2:17" s="27" customFormat="1" ht="16.5">
      <c r="B97" s="89"/>
      <c r="C97" s="90"/>
      <c r="D97" s="30"/>
      <c r="E97" s="31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3:17" s="25" customFormat="1" ht="15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3:17" s="25" customFormat="1" ht="15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3:17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3:17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3:17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3:17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3:17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3:17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3:17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3:17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3:17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3:17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3:17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3:17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3:17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3:17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3:17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3:17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3:17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3:17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3:17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3:17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3:17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3:17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3:17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</sheetData>
  <sheetProtection/>
  <mergeCells count="194">
    <mergeCell ref="C16:D16"/>
    <mergeCell ref="N20:N21"/>
    <mergeCell ref="O20:O21"/>
    <mergeCell ref="P20:P21"/>
    <mergeCell ref="F20:F21"/>
    <mergeCell ref="G20:G21"/>
    <mergeCell ref="H20:H21"/>
    <mergeCell ref="I20:I21"/>
    <mergeCell ref="M20:M21"/>
    <mergeCell ref="J64:J65"/>
    <mergeCell ref="M40:M41"/>
    <mergeCell ref="C35:Q37"/>
    <mergeCell ref="C29:C34"/>
    <mergeCell ref="D29:D34"/>
    <mergeCell ref="D64:D65"/>
    <mergeCell ref="E64:E65"/>
    <mergeCell ref="L40:L41"/>
    <mergeCell ref="B96:C96"/>
    <mergeCell ref="I40:I41"/>
    <mergeCell ref="J40:J41"/>
    <mergeCell ref="J49:J52"/>
    <mergeCell ref="D49:D52"/>
    <mergeCell ref="B97:C97"/>
    <mergeCell ref="L64:L65"/>
    <mergeCell ref="B56:B57"/>
    <mergeCell ref="C56:C57"/>
    <mergeCell ref="D56:D57"/>
    <mergeCell ref="E56:E57"/>
    <mergeCell ref="H64:H65"/>
    <mergeCell ref="C61:Q63"/>
    <mergeCell ref="B64:B65"/>
    <mergeCell ref="C64:C65"/>
    <mergeCell ref="K40:K41"/>
    <mergeCell ref="A35:A44"/>
    <mergeCell ref="C40:C41"/>
    <mergeCell ref="D40:D41"/>
    <mergeCell ref="H40:H41"/>
    <mergeCell ref="B38:B39"/>
    <mergeCell ref="C38:C39"/>
    <mergeCell ref="D38:D39"/>
    <mergeCell ref="E38:E39"/>
    <mergeCell ref="H29:H34"/>
    <mergeCell ref="I38:I39"/>
    <mergeCell ref="J38:J39"/>
    <mergeCell ref="K38:K39"/>
    <mergeCell ref="I29:I34"/>
    <mergeCell ref="H38:H39"/>
    <mergeCell ref="L29:L34"/>
    <mergeCell ref="M29:M34"/>
    <mergeCell ref="N29:N34"/>
    <mergeCell ref="O29:O34"/>
    <mergeCell ref="P29:P34"/>
    <mergeCell ref="J29:J34"/>
    <mergeCell ref="K29:K34"/>
    <mergeCell ref="A24:A34"/>
    <mergeCell ref="C24:Q26"/>
    <mergeCell ref="B27:B28"/>
    <mergeCell ref="C27:C28"/>
    <mergeCell ref="D27:D28"/>
    <mergeCell ref="E27:E28"/>
    <mergeCell ref="H27:H28"/>
    <mergeCell ref="I27:I28"/>
    <mergeCell ref="L27:L28"/>
    <mergeCell ref="J27:J28"/>
    <mergeCell ref="B9:B14"/>
    <mergeCell ref="C9:C14"/>
    <mergeCell ref="F9:G9"/>
    <mergeCell ref="F10:F14"/>
    <mergeCell ref="G10:G14"/>
    <mergeCell ref="A9:A14"/>
    <mergeCell ref="D9:D14"/>
    <mergeCell ref="E9:E14"/>
    <mergeCell ref="A17:A23"/>
    <mergeCell ref="C17:Q19"/>
    <mergeCell ref="B20:B21"/>
    <mergeCell ref="C20:C21"/>
    <mergeCell ref="D20:D21"/>
    <mergeCell ref="E20:E21"/>
    <mergeCell ref="Q20:Q21"/>
    <mergeCell ref="J20:J21"/>
    <mergeCell ref="K20:K21"/>
    <mergeCell ref="L20:L21"/>
    <mergeCell ref="H9:Q9"/>
    <mergeCell ref="H10:Q10"/>
    <mergeCell ref="H11:H14"/>
    <mergeCell ref="I11:Q11"/>
    <mergeCell ref="I12:L12"/>
    <mergeCell ref="I13:I14"/>
    <mergeCell ref="J13:L13"/>
    <mergeCell ref="M12:Q12"/>
    <mergeCell ref="M13:M14"/>
    <mergeCell ref="Q64:Q65"/>
    <mergeCell ref="L47:L48"/>
    <mergeCell ref="M47:M48"/>
    <mergeCell ref="L56:L57"/>
    <mergeCell ref="M56:M57"/>
    <mergeCell ref="L49:L52"/>
    <mergeCell ref="M49:M52"/>
    <mergeCell ref="N47:N48"/>
    <mergeCell ref="N13:Q13"/>
    <mergeCell ref="N64:N65"/>
    <mergeCell ref="O64:O65"/>
    <mergeCell ref="P64:P65"/>
    <mergeCell ref="P72:P73"/>
    <mergeCell ref="A8:Q8"/>
    <mergeCell ref="C45:Q46"/>
    <mergeCell ref="H47:H48"/>
    <mergeCell ref="I47:I48"/>
    <mergeCell ref="J47:J48"/>
    <mergeCell ref="M27:M28"/>
    <mergeCell ref="C49:C52"/>
    <mergeCell ref="O27:O28"/>
    <mergeCell ref="P27:P28"/>
    <mergeCell ref="Q27:Q28"/>
    <mergeCell ref="N49:N52"/>
    <mergeCell ref="O49:O52"/>
    <mergeCell ref="N27:N28"/>
    <mergeCell ref="O47:O48"/>
    <mergeCell ref="K27:K28"/>
    <mergeCell ref="Q29:Q34"/>
    <mergeCell ref="A94:B94"/>
    <mergeCell ref="C94:D94"/>
    <mergeCell ref="P49:P52"/>
    <mergeCell ref="Q49:Q52"/>
    <mergeCell ref="A45:A52"/>
    <mergeCell ref="P47:P48"/>
    <mergeCell ref="K49:K52"/>
    <mergeCell ref="B47:B48"/>
    <mergeCell ref="C47:C48"/>
    <mergeCell ref="D47:D48"/>
    <mergeCell ref="C68:D68"/>
    <mergeCell ref="C72:C73"/>
    <mergeCell ref="B72:B73"/>
    <mergeCell ref="C69:Q71"/>
    <mergeCell ref="Q72:Q73"/>
    <mergeCell ref="N72:N73"/>
    <mergeCell ref="O72:O73"/>
    <mergeCell ref="H72:H73"/>
    <mergeCell ref="I72:I73"/>
    <mergeCell ref="A69:A78"/>
    <mergeCell ref="M72:M73"/>
    <mergeCell ref="L72:L73"/>
    <mergeCell ref="D72:D73"/>
    <mergeCell ref="E72:E73"/>
    <mergeCell ref="F72:F73"/>
    <mergeCell ref="G72:G73"/>
    <mergeCell ref="K72:K73"/>
    <mergeCell ref="J72:J73"/>
    <mergeCell ref="M38:M39"/>
    <mergeCell ref="L38:L39"/>
    <mergeCell ref="N56:N57"/>
    <mergeCell ref="K56:K57"/>
    <mergeCell ref="C53:Q55"/>
    <mergeCell ref="O56:O57"/>
    <mergeCell ref="H49:H52"/>
    <mergeCell ref="I49:I52"/>
    <mergeCell ref="K47:K48"/>
    <mergeCell ref="N40:N41"/>
    <mergeCell ref="P38:P39"/>
    <mergeCell ref="O38:O39"/>
    <mergeCell ref="N38:N39"/>
    <mergeCell ref="O40:O41"/>
    <mergeCell ref="P40:P41"/>
    <mergeCell ref="Q40:Q41"/>
    <mergeCell ref="Q38:Q39"/>
    <mergeCell ref="D58:D60"/>
    <mergeCell ref="H58:H60"/>
    <mergeCell ref="I58:I60"/>
    <mergeCell ref="J58:J60"/>
    <mergeCell ref="K58:K60"/>
    <mergeCell ref="Q47:Q48"/>
    <mergeCell ref="E47:E48"/>
    <mergeCell ref="Q56:Q57"/>
    <mergeCell ref="Q58:Q60"/>
    <mergeCell ref="L58:L60"/>
    <mergeCell ref="M58:M60"/>
    <mergeCell ref="A61:A67"/>
    <mergeCell ref="I56:I57"/>
    <mergeCell ref="H56:H57"/>
    <mergeCell ref="F64:F65"/>
    <mergeCell ref="G64:G65"/>
    <mergeCell ref="I64:I65"/>
    <mergeCell ref="J56:J57"/>
    <mergeCell ref="C58:C60"/>
    <mergeCell ref="C79:Q79"/>
    <mergeCell ref="C80:Q80"/>
    <mergeCell ref="C81:Q81"/>
    <mergeCell ref="K64:K65"/>
    <mergeCell ref="P56:P57"/>
    <mergeCell ref="A53:A60"/>
    <mergeCell ref="P58:P60"/>
    <mergeCell ref="O58:O60"/>
    <mergeCell ref="N58:N60"/>
    <mergeCell ref="M64:M65"/>
  </mergeCells>
  <printOptions horizontalCentered="1"/>
  <pageMargins left="0.1968503937007874" right="0.1968503937007874" top="0.5511811023622047" bottom="0.3937007874015748" header="0.2755905511811024" footer="0.2362204724409449"/>
  <pageSetup fitToHeight="3" horizontalDpi="300" verticalDpi="300" orientation="landscape" paperSize="9" scale="53" r:id="rId1"/>
  <rowBreaks count="1" manualBreakCount="1">
    <brk id="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NTT</cp:lastModifiedBy>
  <cp:lastPrinted>2010-06-07T11:17:01Z</cp:lastPrinted>
  <dcterms:created xsi:type="dcterms:W3CDTF">2000-10-16T07:12:28Z</dcterms:created>
  <dcterms:modified xsi:type="dcterms:W3CDTF">2010-06-16T13:11:15Z</dcterms:modified>
  <cp:category/>
  <cp:version/>
  <cp:contentType/>
  <cp:contentStatus/>
</cp:coreProperties>
</file>